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ffet de levier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4" i="1"/>
  <c r="G10" s="1"/>
  <c r="G11" s="1"/>
  <c r="H3"/>
  <c r="G4"/>
  <c r="G9"/>
  <c r="C17"/>
  <c r="C15"/>
  <c r="C14"/>
  <c r="C13"/>
  <c r="C10"/>
  <c r="C9"/>
  <c r="G12" l="1"/>
  <c r="G13" s="1"/>
  <c r="G14" s="1"/>
  <c r="G17" s="1"/>
</calcChain>
</file>

<file path=xl/sharedStrings.xml><?xml version="1.0" encoding="utf-8"?>
<sst xmlns="http://schemas.openxmlformats.org/spreadsheetml/2006/main" count="35" uniqueCount="28">
  <si>
    <t>En %</t>
  </si>
  <si>
    <t>En Euro</t>
  </si>
  <si>
    <t>Montant de l'investissement :</t>
  </si>
  <si>
    <t>Financement par fonds propres :</t>
  </si>
  <si>
    <t>Financement par emprunt :</t>
  </si>
  <si>
    <t>Taux de l'emprunt (%) :</t>
  </si>
  <si>
    <t>Autofinancement Total</t>
  </si>
  <si>
    <t>Montants</t>
  </si>
  <si>
    <t>40 % de fonds propres
60 % d'emprunt</t>
  </si>
  <si>
    <t>Résultat d'exploitation</t>
  </si>
  <si>
    <t>Impôt sur les bénéfices</t>
  </si>
  <si>
    <t>Intérêts</t>
  </si>
  <si>
    <t>Résultat avant impôt</t>
  </si>
  <si>
    <t>Résultat après impôt</t>
  </si>
  <si>
    <t>Taux de rentablilité financière (rf)</t>
  </si>
  <si>
    <t>Taux de rentabilité économique (re)</t>
  </si>
  <si>
    <t>Effet de levier : rf-re</t>
  </si>
  <si>
    <t>Si Effet de levier = 0 : Pas d'effet</t>
  </si>
  <si>
    <t>Résultat d'exploitation (Rex)</t>
  </si>
  <si>
    <t>rf = Résultat après impot / Financement par fonds propres</t>
  </si>
  <si>
    <t>re = Résultat après impot / Montant de l'investissement</t>
  </si>
  <si>
    <t>Si Effet de levier &lt; 0 : Effet de massue =&gt; Effet négatif</t>
  </si>
  <si>
    <t>Si Effet de levier &gt; 0 : Effet de levier =&gt; Effet positif</t>
  </si>
  <si>
    <t>&lt;= Autofinancement</t>
  </si>
  <si>
    <t>Si elle finance ses investissements par emprunt à un taux inférieur au taux de rentabilité économique, la rentabilité financière sera supérieure à la rentabilité économique : c'est l'effet de levier.</t>
  </si>
  <si>
    <t>re = Rex / (CP + Dette)</t>
  </si>
  <si>
    <t>rf = (Rex –i x Dette) / CP</t>
  </si>
  <si>
    <t>A contrario, lorsque le taux interne de rentabilité est inférieur au taux actuariel du projet, il s'agit de l'effet de massue.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</si>
</sst>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_-* #,##0.0000\ _€_-;\-* #,##0.0000\ _€_-;_-* &quot;-&quot;??\ _€_-;_-@_-"/>
    <numFmt numFmtId="167" formatCode="_-* #,##0\ _€_-;\-* #,##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43" fontId="0" fillId="2" borderId="1" xfId="1" applyNumberFormat="1" applyFont="1" applyFill="1" applyBorder="1"/>
    <xf numFmtId="43" fontId="0" fillId="2" borderId="3" xfId="1" applyNumberFormat="1" applyFont="1" applyFill="1" applyBorder="1"/>
    <xf numFmtId="167" fontId="0" fillId="0" borderId="1" xfId="1" applyNumberFormat="1" applyFont="1" applyBorder="1"/>
    <xf numFmtId="167" fontId="0" fillId="2" borderId="1" xfId="1" applyNumberFormat="1" applyFont="1" applyFill="1" applyBorder="1"/>
    <xf numFmtId="167" fontId="0" fillId="0" borderId="0" xfId="1" applyNumberFormat="1" applyFont="1"/>
    <xf numFmtId="167" fontId="0" fillId="0" borderId="2" xfId="1" applyNumberFormat="1" applyFont="1" applyBorder="1"/>
    <xf numFmtId="167" fontId="0" fillId="0" borderId="4" xfId="1" applyNumberFormat="1" applyFont="1" applyBorder="1"/>
    <xf numFmtId="9" fontId="0" fillId="0" borderId="2" xfId="1" applyNumberFormat="1" applyFont="1" applyBorder="1"/>
    <xf numFmtId="167" fontId="3" fillId="0" borderId="1" xfId="1" applyNumberFormat="1" applyFont="1" applyBorder="1"/>
    <xf numFmtId="167" fontId="3" fillId="3" borderId="1" xfId="1" applyNumberFormat="1" applyFont="1" applyFill="1" applyBorder="1"/>
    <xf numFmtId="167" fontId="3" fillId="3" borderId="1" xfId="1" applyNumberFormat="1" applyFont="1" applyFill="1" applyBorder="1" applyAlignment="1">
      <alignment wrapText="1"/>
    </xf>
    <xf numFmtId="167" fontId="0" fillId="0" borderId="5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167" fontId="0" fillId="0" borderId="8" xfId="1" applyNumberFormat="1" applyFont="1" applyBorder="1"/>
    <xf numFmtId="167" fontId="3" fillId="0" borderId="9" xfId="1" applyNumberFormat="1" applyFont="1" applyBorder="1"/>
    <xf numFmtId="167" fontId="0" fillId="0" borderId="10" xfId="1" applyNumberFormat="1" applyFont="1" applyBorder="1"/>
    <xf numFmtId="165" fontId="3" fillId="0" borderId="1" xfId="1" applyNumberFormat="1" applyFont="1" applyBorder="1"/>
    <xf numFmtId="165" fontId="2" fillId="4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30"/>
  <sheetViews>
    <sheetView tabSelected="1" workbookViewId="0">
      <selection activeCell="H10" sqref="H10"/>
    </sheetView>
  </sheetViews>
  <sheetFormatPr baseColWidth="10" defaultRowHeight="15"/>
  <cols>
    <col min="2" max="2" width="53" bestFit="1" customWidth="1"/>
    <col min="3" max="3" width="14.85546875" bestFit="1" customWidth="1"/>
    <col min="4" max="4" width="18.140625" bestFit="1" customWidth="1"/>
    <col min="6" max="6" width="47.85546875" bestFit="1" customWidth="1"/>
    <col min="7" max="8" width="13.85546875" bestFit="1" customWidth="1"/>
  </cols>
  <sheetData>
    <row r="2" spans="2:8">
      <c r="G2" s="1" t="s">
        <v>0</v>
      </c>
      <c r="H2" s="1" t="s">
        <v>1</v>
      </c>
    </row>
    <row r="3" spans="2:8">
      <c r="B3" s="4" t="s">
        <v>2</v>
      </c>
      <c r="C3" s="5">
        <v>160000</v>
      </c>
      <c r="D3" s="6"/>
      <c r="E3" s="6"/>
      <c r="F3" s="7" t="s">
        <v>3</v>
      </c>
      <c r="G3" s="2">
        <v>0.4</v>
      </c>
      <c r="H3" s="4">
        <f>C3*G3</f>
        <v>64000</v>
      </c>
    </row>
    <row r="4" spans="2:8">
      <c r="B4" s="6"/>
      <c r="C4" s="6"/>
      <c r="D4" s="6"/>
      <c r="E4" s="6"/>
      <c r="F4" s="7" t="s">
        <v>4</v>
      </c>
      <c r="G4" s="2">
        <f>1-G3</f>
        <v>0.6</v>
      </c>
      <c r="H4" s="4">
        <f>C3*G4</f>
        <v>96000</v>
      </c>
    </row>
    <row r="5" spans="2:8">
      <c r="B5" s="6"/>
      <c r="C5" s="6"/>
      <c r="D5" s="6"/>
      <c r="E5" s="6"/>
      <c r="F5" s="4" t="s">
        <v>5</v>
      </c>
      <c r="G5" s="3">
        <v>0.09</v>
      </c>
      <c r="H5" s="6"/>
    </row>
    <row r="6" spans="2:8">
      <c r="B6" s="4" t="s">
        <v>3</v>
      </c>
      <c r="C6" s="9">
        <v>1</v>
      </c>
      <c r="D6" s="8" t="s">
        <v>23</v>
      </c>
      <c r="E6" s="6"/>
      <c r="F6" s="6"/>
      <c r="G6" s="6"/>
      <c r="H6" s="6"/>
    </row>
    <row r="7" spans="2:8">
      <c r="B7" s="6"/>
      <c r="C7" s="6"/>
      <c r="D7" s="6"/>
      <c r="E7" s="6"/>
      <c r="F7" s="6"/>
      <c r="G7" s="6"/>
      <c r="H7" s="6"/>
    </row>
    <row r="8" spans="2:8" ht="30">
      <c r="B8" s="11" t="s">
        <v>6</v>
      </c>
      <c r="C8" s="11" t="s">
        <v>7</v>
      </c>
      <c r="D8" s="6"/>
      <c r="E8" s="6"/>
      <c r="F8" s="12" t="s">
        <v>8</v>
      </c>
      <c r="G8" s="11" t="s">
        <v>7</v>
      </c>
      <c r="H8" s="6"/>
    </row>
    <row r="9" spans="2:8">
      <c r="B9" s="17" t="s">
        <v>9</v>
      </c>
      <c r="C9" s="17">
        <f>C22</f>
        <v>27000</v>
      </c>
      <c r="D9" s="6"/>
      <c r="E9" s="6"/>
      <c r="F9" s="10" t="s">
        <v>9</v>
      </c>
      <c r="G9" s="10">
        <f>C22</f>
        <v>27000</v>
      </c>
      <c r="H9" s="6"/>
    </row>
    <row r="10" spans="2:8">
      <c r="B10" s="13" t="s">
        <v>10</v>
      </c>
      <c r="C10" s="15">
        <f>C9/3</f>
        <v>9000</v>
      </c>
      <c r="D10" s="6"/>
      <c r="E10" s="6"/>
      <c r="F10" s="4" t="s">
        <v>11</v>
      </c>
      <c r="G10" s="4">
        <f>G5*H4</f>
        <v>8640</v>
      </c>
      <c r="H10" s="6"/>
    </row>
    <row r="11" spans="2:8">
      <c r="B11" s="8"/>
      <c r="C11" s="18"/>
      <c r="D11" s="6"/>
      <c r="E11" s="6"/>
      <c r="F11" s="10" t="s">
        <v>12</v>
      </c>
      <c r="G11" s="10">
        <f>G9-G10</f>
        <v>18360</v>
      </c>
      <c r="H11" s="6"/>
    </row>
    <row r="12" spans="2:8">
      <c r="B12" s="14"/>
      <c r="C12" s="16"/>
      <c r="D12" s="6"/>
      <c r="E12" s="6"/>
      <c r="F12" s="4" t="s">
        <v>10</v>
      </c>
      <c r="G12" s="4">
        <f>G11/3</f>
        <v>6120</v>
      </c>
      <c r="H12" s="6"/>
    </row>
    <row r="13" spans="2:8">
      <c r="B13" s="10" t="s">
        <v>13</v>
      </c>
      <c r="C13" s="10">
        <f>C9-C10</f>
        <v>18000</v>
      </c>
      <c r="D13" s="6"/>
      <c r="E13" s="6"/>
      <c r="F13" s="10" t="s">
        <v>13</v>
      </c>
      <c r="G13" s="10">
        <f>G11-G12</f>
        <v>12240</v>
      </c>
      <c r="H13" s="6"/>
    </row>
    <row r="14" spans="2:8">
      <c r="B14" s="10" t="s">
        <v>14</v>
      </c>
      <c r="C14" s="19">
        <f>C13/C3</f>
        <v>0.1125</v>
      </c>
      <c r="D14" s="6"/>
      <c r="E14" s="6"/>
      <c r="F14" s="10" t="s">
        <v>14</v>
      </c>
      <c r="G14" s="19">
        <f>G13/H3</f>
        <v>0.19125</v>
      </c>
      <c r="H14" s="6"/>
    </row>
    <row r="15" spans="2:8">
      <c r="B15" s="10" t="s">
        <v>15</v>
      </c>
      <c r="C15" s="19">
        <f>C13/C3</f>
        <v>0.1125</v>
      </c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10" t="s">
        <v>16</v>
      </c>
      <c r="C17" s="10">
        <f>C14-C15</f>
        <v>0</v>
      </c>
      <c r="D17" s="6"/>
      <c r="E17" s="6"/>
      <c r="F17" s="4" t="s">
        <v>16</v>
      </c>
      <c r="G17" s="20">
        <f>G14-C15</f>
        <v>7.8750000000000001E-2</v>
      </c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 t="s">
        <v>21</v>
      </c>
      <c r="G19" s="6"/>
      <c r="H19" s="6"/>
    </row>
    <row r="20" spans="2:8">
      <c r="B20" s="6"/>
      <c r="C20" s="6"/>
      <c r="D20" s="6"/>
      <c r="E20" s="6"/>
      <c r="F20" s="6" t="s">
        <v>22</v>
      </c>
      <c r="G20" s="6"/>
      <c r="H20" s="6"/>
    </row>
    <row r="21" spans="2:8">
      <c r="B21" s="6"/>
      <c r="C21" s="6"/>
      <c r="D21" s="6"/>
      <c r="E21" s="6"/>
      <c r="F21" s="6" t="s">
        <v>17</v>
      </c>
      <c r="G21" s="6"/>
      <c r="H21" s="6"/>
    </row>
    <row r="22" spans="2:8">
      <c r="B22" s="4" t="s">
        <v>18</v>
      </c>
      <c r="C22" s="5">
        <v>27000</v>
      </c>
      <c r="D22" s="6"/>
      <c r="E22" s="6"/>
      <c r="F22" s="6"/>
      <c r="G22" s="6"/>
      <c r="H22" s="6"/>
    </row>
    <row r="23" spans="2:8">
      <c r="B23" t="s">
        <v>19</v>
      </c>
    </row>
    <row r="24" spans="2:8">
      <c r="B24" t="s">
        <v>20</v>
      </c>
    </row>
    <row r="27" spans="2:8">
      <c r="B27" t="s">
        <v>24</v>
      </c>
    </row>
    <row r="28" spans="2:8">
      <c r="B28" t="s">
        <v>25</v>
      </c>
    </row>
    <row r="29" spans="2:8">
      <c r="B29" t="s">
        <v>26</v>
      </c>
    </row>
    <row r="30" spans="2:8">
      <c r="B30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Effet de levier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Heitz</dc:creator>
  <cp:lastModifiedBy>Dylan Heitz</cp:lastModifiedBy>
  <dcterms:created xsi:type="dcterms:W3CDTF">2016-05-01T20:00:20Z</dcterms:created>
  <dcterms:modified xsi:type="dcterms:W3CDTF">2016-05-01T20:34:18Z</dcterms:modified>
</cp:coreProperties>
</file>